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kas.sharepoint.com/Kliendisuhted/ri ja halduslepingud/YLEP 2023/SOM/Terviseamet/Paju tn 2, Tartu/Terviseamet/Üürilepingu muudatus nr 1/"/>
    </mc:Choice>
  </mc:AlternateContent>
  <xr:revisionPtr revIDLastSave="66" documentId="8_{4EB24F36-9486-48F0-AE91-2684EB44BF33}" xr6:coauthVersionLast="47" xr6:coauthVersionMax="47" xr10:uidLastSave="{86813E26-7EBA-4B3F-98CE-3DFF5FAC567C}"/>
  <bookViews>
    <workbookView xWindow="-38520" yWindow="-120" windowWidth="38640" windowHeight="21240" xr2:uid="{B221CA0F-910D-4DFF-80E1-B887D84357A4}"/>
  </bookViews>
  <sheets>
    <sheet name="Lisa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G31" i="1"/>
  <c r="G25" i="1" l="1"/>
  <c r="G22" i="1"/>
  <c r="H21" i="1"/>
  <c r="H20" i="1"/>
  <c r="H19" i="1"/>
  <c r="H18" i="1"/>
  <c r="H17" i="1"/>
  <c r="H16" i="1"/>
  <c r="H15" i="1"/>
  <c r="H14" i="1"/>
  <c r="F32" i="1"/>
  <c r="H32" i="1" s="1"/>
  <c r="F30" i="1"/>
  <c r="H30" i="1" s="1"/>
  <c r="F29" i="1"/>
  <c r="H29" i="1" s="1"/>
  <c r="F28" i="1"/>
  <c r="H28" i="1" s="1"/>
  <c r="F27" i="1"/>
  <c r="H27" i="1" s="1"/>
  <c r="H22" i="1" l="1"/>
  <c r="F25" i="1"/>
  <c r="E25" i="1" s="1"/>
  <c r="F21" i="1"/>
  <c r="E22" i="1"/>
  <c r="F15" i="1" l="1"/>
  <c r="F14" i="1"/>
  <c r="E33" i="1" l="1"/>
  <c r="F20" i="1"/>
  <c r="F19" i="1"/>
  <c r="F18" i="1"/>
  <c r="F17" i="1"/>
  <c r="F16" i="1"/>
  <c r="F22" i="1" l="1"/>
  <c r="F33" i="1"/>
  <c r="E35" i="1"/>
  <c r="E36" i="1" s="1"/>
  <c r="E37" i="1" s="1"/>
  <c r="F35" i="1" l="1"/>
  <c r="F38" i="1" s="1"/>
  <c r="F36" i="1" l="1"/>
  <c r="F37" i="1" l="1"/>
  <c r="F39" i="1" s="1"/>
  <c r="G27" i="1" l="1"/>
  <c r="G32" i="1"/>
  <c r="G33" i="1" s="1"/>
  <c r="G35" i="1" s="1"/>
  <c r="G36" i="1" s="1"/>
  <c r="G37" i="1" s="1"/>
  <c r="H33" i="1"/>
  <c r="H35" i="1" s="1"/>
  <c r="H36" i="1" l="1"/>
  <c r="H37" i="1" s="1"/>
  <c r="H39" i="1" s="1"/>
  <c r="H38" i="1"/>
</calcChain>
</file>

<file path=xl/sharedStrings.xml><?xml version="1.0" encoding="utf-8"?>
<sst xmlns="http://schemas.openxmlformats.org/spreadsheetml/2006/main" count="69" uniqueCount="56">
  <si>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</si>
  <si>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</si>
  <si>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</si>
  <si>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</si>
  <si>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</si>
  <si>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</si>
  <si>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</si>
  <si>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</si>
  <si>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</si>
  <si>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</si>
  <si>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</si>
  <si>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Netoüür</t>
  </si>
  <si>
    <t>Kinnisvara haldamine (haldusteenus)</t>
  </si>
  <si>
    <t>Tehnohooldus</t>
  </si>
  <si>
    <t>Remonttööd</t>
  </si>
  <si>
    <t>Omanikukohustused</t>
  </si>
  <si>
    <t>Tugiteenused (720)</t>
  </si>
  <si>
    <t>ÜÜR KOKKU</t>
  </si>
  <si>
    <t>Kõrvalteenused ja kõrvalteenuste tasud</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</si>
  <si>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</si>
  <si>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</si>
  <si>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</si>
  <si>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</si>
  <si>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</si>
  <si>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</si>
  <si>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</si>
  <si>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</si>
  <si>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</si>
  <si>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</si>
  <si>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</si>
  <si>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</si>
  <si>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</si>
  <si>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</si>
  <si>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</si>
  <si>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(allkirjastatud digitaalselt)</t>
  </si>
  <si>
    <r>
      <t>Indekseerimine* alates 01.01.2025</t>
    </r>
    <r>
      <rPr>
        <sz val="11"/>
        <color indexed="8"/>
        <rFont val="Times New Roman"/>
        <family val="1"/>
      </rPr>
      <t>.a, 31.dets THI, max 3% aastas</t>
    </r>
  </si>
  <si>
    <t>Paju tn 2, Tartu linn</t>
  </si>
  <si>
    <t>Jahutus</t>
  </si>
  <si>
    <t>Üür ja kõrvalteenuste tasu 01.03.2023 - 31.12.2024</t>
  </si>
  <si>
    <t>Terviseamet</t>
  </si>
  <si>
    <t>RKASi järelevalveteenus</t>
  </si>
  <si>
    <t>üürilepingule nr KPJ-4/2023-38</t>
  </si>
  <si>
    <t>Tasu sisaldub netoüüris</t>
  </si>
  <si>
    <t>6 ainukasutuses parkimiskohta, tasu sisaldub netoüüris</t>
  </si>
  <si>
    <t>RKAS järelevalvetasu</t>
  </si>
  <si>
    <t>Üürileandja:</t>
  </si>
  <si>
    <t>Heakord (310, 320, 332-335, 339, 360)</t>
  </si>
  <si>
    <t>Heakord (331, 332, 334, 335, 339, 340, 350)</t>
  </si>
  <si>
    <t>10 kuud</t>
  </si>
  <si>
    <t>12 kuud</t>
  </si>
  <si>
    <t>01.03.2023 - 31.12.2023</t>
  </si>
  <si>
    <t>01.01.2024 - 31.12.2024</t>
  </si>
  <si>
    <t>Kommunikatsiooniteenused</t>
  </si>
  <si>
    <t>Üürnik:</t>
  </si>
  <si>
    <t>Tasutakse 1 x aastas, ühekordse maksena, tegeliku kulu alusel</t>
  </si>
  <si>
    <t>Kõrvalteenuse eest tasumine tegelike kulude alusel, esitatud kulude prognoos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</si>
</sst>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name val="Times New Roman"/>
      <family val="1"/>
    </font>
    <font>
      <b/>
      <sz val="11"/>
      <color theme="1"/>
      <name val="Times New Roman"/>
      <family val="1"/>
    </font>
    <font>
      <b/>
      <vertAlign val="superscript"/>
      <sz val="11"/>
      <color indexed="8"/>
      <name val="Times New Roman"/>
      <family val="1"/>
    </font>
    <font>
      <sz val="11"/>
      <color indexed="8"/>
      <name val="Times New Roman"/>
      <family val="1"/>
    </font>
    <font>
      <b/>
      <sz val="11"/>
      <color rgb="FFFF0000"/>
      <name val="Times New Roman"/>
      <family val="1"/>
    </font>
    <font>
      <b/>
      <sz val="11"/>
      <color theme="0" tint="-0.499984740745262"/>
      <name val="Times New Roman"/>
      <family val="1"/>
    </font>
    <font>
      <sz val="12"/>
      <color theme="1"/>
      <name val="Times New Roman"/>
      <family val="1"/>
    </font>
    <font>
      <i/>
      <sz val="10"/>
      <color theme="1"/>
      <name val="Times New Roman"/>
      <family val="1"/>
      <charset val="186"/>
    </font>
    <font>
      <i/>
      <sz val="11"/>
      <color theme="1"/>
      <name val="Times New Roman"/>
      <family val="1"/>
    </font>
    <font>
      <sz val="11"/>
      <name val="Times New Roman"/>
      <family val="1"/>
    </font>
    <font>
      <sz val="11"/>
      <color theme="1"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3">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horizontal="right"/>
    </xf>
    <xf numFmtId="0" fontId="5" fillId="0" borderId="0" xfId="0" applyFont="1"/>
    <xf numFmtId="0" fontId="5" fillId="2" borderId="2" xfId="0" applyFont="1" applyFill="1" applyBorder="1" applyAlignment="1">
      <alignment horizontal="left"/>
    </xf>
    <xf numFmtId="0" fontId="5" fillId="2" borderId="3" xfId="0" applyFont="1" applyFill="1" applyBorder="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wrapText="1"/>
    </xf>
    <xf numFmtId="0" fontId="5" fillId="2" borderId="6" xfId="0" applyFont="1" applyFill="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10" xfId="0" applyFont="1" applyBorder="1" applyAlignment="1">
      <alignment horizontal="center"/>
    </xf>
    <xf numFmtId="0" fontId="1" fillId="0" borderId="14" xfId="0" applyFont="1" applyBorder="1"/>
    <xf numFmtId="0" fontId="1" fillId="0" borderId="15" xfId="0" applyFont="1" applyBorder="1"/>
    <xf numFmtId="0" fontId="1" fillId="0" borderId="1" xfId="0" applyFont="1" applyBorder="1"/>
    <xf numFmtId="0" fontId="5" fillId="2" borderId="7" xfId="0" applyFont="1" applyFill="1" applyBorder="1" applyAlignment="1">
      <alignment horizontal="center"/>
    </xf>
    <xf numFmtId="0" fontId="5" fillId="2" borderId="9" xfId="0" applyFont="1" applyFill="1" applyBorder="1"/>
    <xf numFmtId="4" fontId="5" fillId="2" borderId="10" xfId="0" applyNumberFormat="1" applyFont="1" applyFill="1" applyBorder="1" applyAlignment="1">
      <alignment horizontal="right"/>
    </xf>
    <xf numFmtId="0" fontId="1" fillId="2" borderId="13" xfId="0" applyFont="1" applyFill="1" applyBorder="1"/>
    <xf numFmtId="0" fontId="5" fillId="3" borderId="18" xfId="0" applyFont="1" applyFill="1" applyBorder="1" applyAlignment="1">
      <alignment horizontal="center"/>
    </xf>
    <xf numFmtId="0" fontId="5" fillId="3" borderId="0" xfId="0" applyFont="1" applyFill="1"/>
    <xf numFmtId="4" fontId="8" fillId="3" borderId="18" xfId="0" applyNumberFormat="1" applyFont="1" applyFill="1" applyBorder="1" applyAlignment="1">
      <alignment horizontal="right"/>
    </xf>
    <xf numFmtId="4" fontId="5" fillId="3" borderId="10" xfId="0" applyNumberFormat="1" applyFont="1" applyFill="1" applyBorder="1" applyAlignment="1">
      <alignment horizontal="right"/>
    </xf>
    <xf numFmtId="0" fontId="1" fillId="3" borderId="19" xfId="0" applyFont="1" applyFill="1" applyBorder="1"/>
    <xf numFmtId="0" fontId="5" fillId="2" borderId="7" xfId="0" applyFont="1" applyFill="1" applyBorder="1" applyAlignment="1">
      <alignment horizontal="left"/>
    </xf>
    <xf numFmtId="4" fontId="5" fillId="2" borderId="10" xfId="0" applyNumberFormat="1" applyFont="1" applyFill="1" applyBorder="1" applyAlignment="1">
      <alignment horizontal="center"/>
    </xf>
    <xf numFmtId="0" fontId="5" fillId="2" borderId="17" xfId="0" applyFont="1" applyFill="1" applyBorder="1" applyAlignment="1">
      <alignment horizontal="center" wrapText="1"/>
    </xf>
    <xf numFmtId="0" fontId="5" fillId="2" borderId="13" xfId="0" applyFont="1" applyFill="1" applyBorder="1" applyAlignment="1">
      <alignment horizontal="center"/>
    </xf>
    <xf numFmtId="4" fontId="1" fillId="0" borderId="12" xfId="0" applyNumberFormat="1" applyFont="1" applyBorder="1" applyAlignment="1">
      <alignment horizontal="center" vertical="center" wrapText="1"/>
    </xf>
    <xf numFmtId="4" fontId="1" fillId="0" borderId="10" xfId="0" applyNumberFormat="1" applyFont="1" applyBorder="1" applyAlignment="1">
      <alignment vertical="center" wrapText="1"/>
    </xf>
    <xf numFmtId="0" fontId="5" fillId="4" borderId="23" xfId="0" applyFont="1" applyFill="1" applyBorder="1" applyAlignment="1">
      <alignment horizontal="left"/>
    </xf>
    <xf numFmtId="0" fontId="5" fillId="4" borderId="24" xfId="0" applyFont="1" applyFill="1" applyBorder="1"/>
    <xf numFmtId="4" fontId="9" fillId="4" borderId="23" xfId="0" applyNumberFormat="1" applyFont="1" applyFill="1" applyBorder="1" applyAlignment="1">
      <alignment horizontal="right"/>
    </xf>
    <xf numFmtId="4" fontId="9" fillId="4" borderId="25" xfId="0" applyNumberFormat="1" applyFont="1" applyFill="1" applyBorder="1" applyAlignment="1">
      <alignment horizontal="right"/>
    </xf>
    <xf numFmtId="4" fontId="5" fillId="4" borderId="26" xfId="0" applyNumberFormat="1" applyFont="1" applyFill="1" applyBorder="1" applyAlignment="1">
      <alignment horizontal="right"/>
    </xf>
    <xf numFmtId="0" fontId="1" fillId="4" borderId="25" xfId="0" applyFont="1" applyFill="1" applyBorder="1"/>
    <xf numFmtId="0" fontId="5" fillId="0" borderId="0" xfId="0" applyFont="1" applyAlignment="1">
      <alignment horizontal="left"/>
    </xf>
    <xf numFmtId="4" fontId="5" fillId="0" borderId="18" xfId="0" applyNumberFormat="1" applyFont="1" applyBorder="1" applyAlignment="1">
      <alignment horizontal="right"/>
    </xf>
    <xf numFmtId="4" fontId="5" fillId="0" borderId="19" xfId="0" applyNumberFormat="1" applyFont="1" applyBorder="1" applyAlignment="1">
      <alignment horizontal="right"/>
    </xf>
    <xf numFmtId="4" fontId="5" fillId="0" borderId="0" xfId="0" applyNumberFormat="1" applyFont="1" applyAlignment="1">
      <alignment horizontal="right"/>
    </xf>
    <xf numFmtId="0" fontId="5" fillId="0" borderId="0" xfId="0" applyFont="1" applyAlignment="1">
      <alignment horizontal="left" wrapText="1"/>
    </xf>
    <xf numFmtId="9" fontId="4" fillId="0" borderId="0" xfId="0" applyNumberFormat="1" applyFont="1" applyAlignment="1">
      <alignment horizontal="left"/>
    </xf>
    <xf numFmtId="4" fontId="1" fillId="0" borderId="18" xfId="0" applyNumberFormat="1" applyFont="1" applyBorder="1"/>
    <xf numFmtId="4" fontId="5" fillId="0" borderId="18" xfId="0" applyNumberFormat="1" applyFont="1" applyBorder="1"/>
    <xf numFmtId="3" fontId="5" fillId="0" borderId="0" xfId="0" applyNumberFormat="1" applyFont="1" applyAlignment="1">
      <alignment horizontal="right"/>
    </xf>
    <xf numFmtId="4" fontId="5" fillId="0" borderId="0" xfId="0" applyNumberFormat="1" applyFont="1" applyAlignment="1">
      <alignment horizontal="left"/>
    </xf>
    <xf numFmtId="4" fontId="5" fillId="0" borderId="27" xfId="0" applyNumberFormat="1" applyFont="1" applyBorder="1"/>
    <xf numFmtId="4" fontId="4" fillId="0" borderId="28" xfId="0" applyNumberFormat="1" applyFont="1" applyBorder="1"/>
    <xf numFmtId="3" fontId="4" fillId="0" borderId="0" xfId="0" applyNumberFormat="1" applyFont="1"/>
    <xf numFmtId="4" fontId="4" fillId="0" borderId="0" xfId="0" applyNumberFormat="1" applyFont="1"/>
    <xf numFmtId="0" fontId="10" fillId="0" borderId="0" xfId="0" applyFont="1" applyAlignment="1">
      <alignment horizontal="left" wrapText="1"/>
    </xf>
    <xf numFmtId="0" fontId="10" fillId="0" borderId="0" xfId="0" applyFont="1"/>
    <xf numFmtId="0" fontId="12" fillId="0" borderId="0" xfId="0" applyFont="1"/>
    <xf numFmtId="4" fontId="4" fillId="2" borderId="29" xfId="0" applyNumberFormat="1" applyFont="1" applyFill="1" applyBorder="1" applyAlignment="1">
      <alignment horizontal="right"/>
    </xf>
    <xf numFmtId="0" fontId="5" fillId="0" borderId="8" xfId="0" applyFont="1" applyBorder="1" applyAlignment="1">
      <alignment horizontal="right"/>
    </xf>
    <xf numFmtId="0" fontId="5" fillId="0" borderId="31" xfId="0" applyFont="1" applyBorder="1"/>
    <xf numFmtId="2" fontId="5" fillId="2" borderId="30" xfId="0" applyNumberFormat="1" applyFont="1" applyFill="1" applyBorder="1" applyAlignment="1">
      <alignment horizontal="right"/>
    </xf>
    <xf numFmtId="2" fontId="5" fillId="3" borderId="13" xfId="0" applyNumberFormat="1" applyFont="1" applyFill="1" applyBorder="1" applyAlignment="1">
      <alignment horizontal="right"/>
    </xf>
    <xf numFmtId="2" fontId="5" fillId="2" borderId="20" xfId="0" applyNumberFormat="1" applyFont="1" applyFill="1" applyBorder="1" applyAlignment="1">
      <alignment horizontal="center"/>
    </xf>
    <xf numFmtId="0" fontId="4" fillId="0" borderId="32" xfId="0" applyFont="1" applyBorder="1"/>
    <xf numFmtId="0" fontId="2" fillId="0" borderId="1" xfId="0" applyFont="1" applyBorder="1"/>
    <xf numFmtId="2" fontId="1" fillId="0" borderId="17" xfId="0" applyNumberFormat="1" applyFont="1" applyBorder="1"/>
    <xf numFmtId="2" fontId="1" fillId="0" borderId="20" xfId="0" applyNumberFormat="1" applyFont="1" applyBorder="1"/>
    <xf numFmtId="2" fontId="1" fillId="0" borderId="10" xfId="0" applyNumberFormat="1" applyFont="1" applyBorder="1"/>
    <xf numFmtId="2" fontId="1" fillId="0" borderId="11" xfId="0" applyNumberFormat="1" applyFont="1" applyBorder="1"/>
    <xf numFmtId="0" fontId="1" fillId="0" borderId="10" xfId="0" applyFont="1" applyBorder="1"/>
    <xf numFmtId="2" fontId="14" fillId="0" borderId="10" xfId="0" applyNumberFormat="1" applyFont="1" applyBorder="1"/>
    <xf numFmtId="2" fontId="14" fillId="0" borderId="31" xfId="0" applyNumberFormat="1" applyFont="1" applyBorder="1"/>
    <xf numFmtId="0" fontId="14" fillId="0" borderId="10" xfId="0" applyFont="1" applyBorder="1"/>
    <xf numFmtId="0" fontId="1" fillId="0" borderId="20" xfId="0" applyFont="1" applyBorder="1" applyAlignment="1">
      <alignment horizontal="center" wrapText="1"/>
    </xf>
    <xf numFmtId="0" fontId="1" fillId="0" borderId="13" xfId="0" applyFont="1" applyBorder="1" applyAlignment="1">
      <alignment horizontal="center" wrapText="1"/>
    </xf>
    <xf numFmtId="2" fontId="1" fillId="0" borderId="29" xfId="0" applyNumberFormat="1" applyFont="1" applyBorder="1"/>
    <xf numFmtId="0" fontId="5" fillId="0" borderId="0" xfId="0" applyFont="1" applyAlignment="1">
      <alignment horizontal="right"/>
    </xf>
    <xf numFmtId="0" fontId="2" fillId="0" borderId="0" xfId="0" applyFont="1"/>
    <xf numFmtId="4" fontId="1" fillId="0" borderId="20" xfId="0" applyNumberFormat="1" applyFont="1" applyBorder="1" applyAlignment="1">
      <alignment horizontal="center" vertical="center" wrapText="1"/>
    </xf>
    <xf numFmtId="4" fontId="1" fillId="0" borderId="11" xfId="0" applyNumberFormat="1" applyFont="1" applyBorder="1" applyAlignment="1">
      <alignment horizontal="center" vertical="center" wrapText="1"/>
    </xf>
    <xf numFmtId="0" fontId="13" fillId="0" borderId="1" xfId="0" applyFont="1" applyBorder="1"/>
    <xf numFmtId="0" fontId="13" fillId="0" borderId="8" xfId="0" applyFont="1" applyBorder="1"/>
    <xf numFmtId="0" fontId="1" fillId="0" borderId="1" xfId="0" applyFont="1" applyBorder="1"/>
    <xf numFmtId="0" fontId="1" fillId="0" borderId="8" xfId="0" applyFont="1" applyBorder="1"/>
    <xf numFmtId="0" fontId="13" fillId="0" borderId="9" xfId="0" applyFont="1" applyBorder="1"/>
    <xf numFmtId="0" fontId="1" fillId="0" borderId="9" xfId="0" applyFont="1" applyBorder="1"/>
    <xf numFmtId="0" fontId="14" fillId="0" borderId="7" xfId="0" applyFont="1" applyBorder="1" applyAlignment="1">
      <alignment horizontal="center"/>
    </xf>
    <xf numFmtId="0" fontId="14" fillId="0" borderId="13" xfId="0" applyFont="1" applyBorder="1" applyAlignment="1">
      <alignment horizontal="center"/>
    </xf>
    <xf numFmtId="0" fontId="1" fillId="0" borderId="15" xfId="0" applyFont="1" applyBorder="1" applyAlignment="1">
      <alignment horizontal="left"/>
    </xf>
    <xf numFmtId="0" fontId="1" fillId="0" borderId="30" xfId="0" applyFont="1" applyBorder="1" applyAlignment="1">
      <alignment horizontal="left"/>
    </xf>
    <xf numFmtId="0" fontId="3" fillId="0" borderId="0" xfId="0" applyFont="1" applyAlignment="1">
      <alignment horizontal="center" wrapText="1"/>
    </xf>
    <xf numFmtId="0" fontId="5" fillId="0" borderId="0" xfId="0" applyFont="1" applyAlignment="1">
      <alignment horizontal="left" wrapText="1"/>
    </xf>
    <xf numFmtId="0" fontId="10" fillId="0" borderId="0" xfId="0" applyFont="1" applyAlignment="1">
      <alignment horizontal="left" wrapText="1"/>
    </xf>
    <xf numFmtId="4" fontId="1" fillId="0" borderId="12"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4" fontId="1" fillId="0" borderId="17" xfId="0" applyNumberFormat="1" applyFont="1" applyBorder="1" applyAlignment="1">
      <alignment horizontal="center" vertical="center" wrapText="1"/>
    </xf>
    <xf numFmtId="0" fontId="1" fillId="0" borderId="8" xfId="0" applyFont="1" applyBorder="1" applyAlignment="1">
      <alignment horizontal="left"/>
    </xf>
    <xf numFmtId="0" fontId="1" fillId="0" borderId="13" xfId="0" applyFont="1" applyBorder="1" applyAlignment="1">
      <alignment horizontal="left"/>
    </xf>
    <xf numFmtId="4" fontId="1" fillId="0" borderId="21"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0" fontId="1" fillId="0" borderId="33" xfId="0" applyFont="1" applyBorder="1" applyAlignment="1">
      <alignment horizontal="center"/>
    </xf>
    <xf numFmtId="0" fontId="1" fillId="0" borderId="34" xfId="0" applyFont="1" applyBorder="1" applyAlignment="1">
      <alignment horizontal="center"/>
    </xf>
    <xf numFmtId="0" fontId="1" fillId="0" borderId="11" xfId="0" applyFont="1" applyBorder="1"/>
    <xf numFmtId="0" fontId="11" fillId="0" borderId="0" xfId="0" applyFont="1" applyAlignment="1">
      <alignment horizontal="left" vertical="center" wrapText="1"/>
    </xf>
  </cellXfs>
  <cellStyles count="1">
    <cellStyle name="Normaallaad" xfId="0" builtinId="0"/>
  </cellStyles>
  <dxfs count="0"/>
  <tableStyles count="1" defaultTableStyle="TableStyleMedium2" defaultPivotStyle="PivotStyleLight16">
    <tableStyle name="Invisible" pivot="0" table="0" count="0" xr9:uid="{90E39FDF-131E-47C0-93FB-8CD3EB3754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ECFA-E8CE-4265-BA3F-EFD0A4AFF3AE}">
  <sheetPr>
    <outlinePr applyStyles="1" summaryRight="0"/>
  </sheetPr>
  <dimension ref="A1:J47"/>
  <sheetViews>
    <sheetView tabSelected="1" workbookViewId="0">
      <selection activeCell="J40" sqref="J40"/>
    </sheetView>
  </sheetViews>
  <sheetFormatPr defaultColWidth="9.140625" defaultRowHeight="15" x14ac:dyDescent="0.25"/>
  <cols>
    <col min="1" max="1" width="5.42578125" style="1" customWidth="1"/>
    <col min="2" max="2" width="7.7109375" style="1" customWidth="1"/>
    <col min="3" max="3" width="7.85546875" style="1" customWidth="1"/>
    <col min="4" max="4" width="59" style="1" customWidth="1"/>
    <col min="5" max="8" width="18" style="1" customWidth="1"/>
    <col min="9" max="9" width="28.5703125" style="1" customWidth="1"/>
    <col min="10" max="10" width="39.7109375" style="1" customWidth="1"/>
    <col min="11" max="16384" width="9.140625" style="1"/>
  </cols>
  <sheetData>
    <row r="1" spans="1:10" x14ac:dyDescent="0.25">
      <c r="J1" s="2" t="s">
        <v>0</v>
      </c>
    </row>
    <row r="2" spans="1:10" ht="15" customHeight="1" x14ac:dyDescent="0.25">
      <c r="J2" s="2" t="s">
        <v>41</v>
      </c>
    </row>
    <row r="3" spans="1:10" ht="15" customHeight="1" x14ac:dyDescent="0.25">
      <c r="H3" s="2"/>
    </row>
    <row r="4" spans="1:10" ht="18.75" customHeight="1" x14ac:dyDescent="0.3">
      <c r="A4" s="88" t="s">
        <v>38</v>
      </c>
      <c r="B4" s="88"/>
      <c r="C4" s="88"/>
      <c r="D4" s="88"/>
      <c r="E4" s="88"/>
      <c r="F4" s="88"/>
      <c r="G4" s="88"/>
      <c r="H4" s="88"/>
      <c r="I4" s="88"/>
      <c r="J4" s="88"/>
    </row>
    <row r="5" spans="1:10" ht="16.5" customHeight="1" x14ac:dyDescent="0.25"/>
    <row r="6" spans="1:10" x14ac:dyDescent="0.25">
      <c r="C6" s="3" t="s">
        <v>1</v>
      </c>
      <c r="D6" s="61" t="s">
        <v>39</v>
      </c>
    </row>
    <row r="7" spans="1:10" x14ac:dyDescent="0.25">
      <c r="C7" s="3" t="s">
        <v>2</v>
      </c>
      <c r="D7" s="16" t="s">
        <v>36</v>
      </c>
    </row>
    <row r="9" spans="1:10" ht="17.25" x14ac:dyDescent="0.25">
      <c r="D9" s="56" t="s">
        <v>3</v>
      </c>
      <c r="E9" s="62">
        <v>411.4</v>
      </c>
      <c r="F9" s="57" t="s">
        <v>4</v>
      </c>
      <c r="G9" s="4"/>
    </row>
    <row r="10" spans="1:10" ht="17.25" x14ac:dyDescent="0.25">
      <c r="D10" s="56" t="s">
        <v>5</v>
      </c>
      <c r="E10" s="62">
        <v>3696</v>
      </c>
      <c r="F10" s="57" t="s">
        <v>4</v>
      </c>
      <c r="G10" s="4"/>
    </row>
    <row r="11" spans="1:10" ht="15.75" thickBot="1" x14ac:dyDescent="0.3">
      <c r="D11" s="74"/>
      <c r="E11" s="75"/>
      <c r="F11" s="4"/>
      <c r="G11" s="4"/>
    </row>
    <row r="12" spans="1:10" ht="15.75" thickBot="1" x14ac:dyDescent="0.3">
      <c r="D12" s="4"/>
      <c r="E12" s="99" t="s">
        <v>50</v>
      </c>
      <c r="F12" s="100"/>
      <c r="G12" s="99" t="s">
        <v>51</v>
      </c>
      <c r="H12" s="100"/>
    </row>
    <row r="13" spans="1:10" ht="17.25" x14ac:dyDescent="0.25">
      <c r="B13" s="5" t="s">
        <v>6</v>
      </c>
      <c r="C13" s="6"/>
      <c r="D13" s="6"/>
      <c r="E13" s="7" t="s">
        <v>7</v>
      </c>
      <c r="F13" s="8" t="s">
        <v>8</v>
      </c>
      <c r="G13" s="7" t="s">
        <v>7</v>
      </c>
      <c r="H13" s="8" t="s">
        <v>8</v>
      </c>
      <c r="I13" s="9" t="s">
        <v>9</v>
      </c>
      <c r="J13" s="10" t="s">
        <v>10</v>
      </c>
    </row>
    <row r="14" spans="1:10" ht="15" customHeight="1" x14ac:dyDescent="0.25">
      <c r="B14" s="11"/>
      <c r="C14" s="94" t="s">
        <v>11</v>
      </c>
      <c r="D14" s="95"/>
      <c r="E14" s="63">
        <v>16.5</v>
      </c>
      <c r="F14" s="64">
        <f>E14*$E$9</f>
        <v>6788.0999999999995</v>
      </c>
      <c r="G14" s="63">
        <v>16.5</v>
      </c>
      <c r="H14" s="64">
        <f>G14*$E$9</f>
        <v>6788.0999999999995</v>
      </c>
      <c r="I14" s="91" t="s">
        <v>35</v>
      </c>
      <c r="J14" s="72"/>
    </row>
    <row r="15" spans="1:10" ht="15" customHeight="1" x14ac:dyDescent="0.25">
      <c r="B15" s="13">
        <v>100</v>
      </c>
      <c r="C15" s="14" t="s">
        <v>12</v>
      </c>
      <c r="D15" s="15"/>
      <c r="E15" s="65">
        <v>0.49</v>
      </c>
      <c r="F15" s="66">
        <f>E15*$E$9</f>
        <v>201.58599999999998</v>
      </c>
      <c r="G15" s="65">
        <v>0.49</v>
      </c>
      <c r="H15" s="66">
        <f>G15*$E$9</f>
        <v>201.58599999999998</v>
      </c>
      <c r="I15" s="92"/>
      <c r="J15" s="72"/>
    </row>
    <row r="16" spans="1:10" ht="15" customHeight="1" x14ac:dyDescent="0.25">
      <c r="B16" s="13">
        <v>200</v>
      </c>
      <c r="C16" s="16" t="s">
        <v>13</v>
      </c>
      <c r="D16" s="12"/>
      <c r="E16" s="67">
        <v>0.66</v>
      </c>
      <c r="F16" s="66">
        <f t="shared" ref="F16:F21" si="0">E16*$E$9</f>
        <v>271.524</v>
      </c>
      <c r="G16" s="67">
        <v>0.66</v>
      </c>
      <c r="H16" s="66">
        <f t="shared" ref="H16:H21" si="1">G16*$E$9</f>
        <v>271.524</v>
      </c>
      <c r="I16" s="92"/>
      <c r="J16" s="72"/>
    </row>
    <row r="17" spans="2:10" ht="15" customHeight="1" x14ac:dyDescent="0.25">
      <c r="B17" s="13">
        <v>300</v>
      </c>
      <c r="C17" s="78" t="s">
        <v>46</v>
      </c>
      <c r="D17" s="79"/>
      <c r="E17" s="67">
        <v>0.35</v>
      </c>
      <c r="F17" s="66">
        <f t="shared" si="0"/>
        <v>143.98999999999998</v>
      </c>
      <c r="G17" s="67">
        <v>0.35</v>
      </c>
      <c r="H17" s="66">
        <f t="shared" si="1"/>
        <v>143.98999999999998</v>
      </c>
      <c r="I17" s="92"/>
      <c r="J17" s="72"/>
    </row>
    <row r="18" spans="2:10" ht="15" customHeight="1" x14ac:dyDescent="0.25">
      <c r="B18" s="13">
        <v>400</v>
      </c>
      <c r="C18" s="80" t="s">
        <v>14</v>
      </c>
      <c r="D18" s="81"/>
      <c r="E18" s="67">
        <v>0.25</v>
      </c>
      <c r="F18" s="66">
        <f t="shared" si="0"/>
        <v>102.85</v>
      </c>
      <c r="G18" s="67">
        <v>0.25</v>
      </c>
      <c r="H18" s="66">
        <f t="shared" si="1"/>
        <v>102.85</v>
      </c>
      <c r="I18" s="92"/>
      <c r="J18" s="72"/>
    </row>
    <row r="19" spans="2:10" ht="15" customHeight="1" x14ac:dyDescent="0.25">
      <c r="B19" s="13">
        <v>500</v>
      </c>
      <c r="C19" s="16" t="s">
        <v>15</v>
      </c>
      <c r="D19" s="12"/>
      <c r="E19" s="65">
        <v>0</v>
      </c>
      <c r="F19" s="66">
        <f t="shared" si="0"/>
        <v>0</v>
      </c>
      <c r="G19" s="65">
        <v>0</v>
      </c>
      <c r="H19" s="66">
        <f t="shared" si="1"/>
        <v>0</v>
      </c>
      <c r="I19" s="92"/>
      <c r="J19" s="72" t="s">
        <v>42</v>
      </c>
    </row>
    <row r="20" spans="2:10" ht="15" customHeight="1" x14ac:dyDescent="0.25">
      <c r="B20" s="13">
        <v>700</v>
      </c>
      <c r="C20" s="80" t="s">
        <v>16</v>
      </c>
      <c r="D20" s="81"/>
      <c r="E20" s="65">
        <v>0</v>
      </c>
      <c r="F20" s="66">
        <f t="shared" si="0"/>
        <v>0</v>
      </c>
      <c r="G20" s="65">
        <v>0</v>
      </c>
      <c r="H20" s="66">
        <f t="shared" si="1"/>
        <v>0</v>
      </c>
      <c r="I20" s="92"/>
      <c r="J20" s="72" t="s">
        <v>43</v>
      </c>
    </row>
    <row r="21" spans="2:10" ht="15" customHeight="1" x14ac:dyDescent="0.25">
      <c r="B21" s="13">
        <v>100</v>
      </c>
      <c r="C21" s="86" t="s">
        <v>40</v>
      </c>
      <c r="D21" s="87"/>
      <c r="E21" s="73">
        <v>0.38405444822557122</v>
      </c>
      <c r="F21" s="66">
        <f t="shared" si="0"/>
        <v>158</v>
      </c>
      <c r="G21" s="73">
        <v>0.38405444822557122</v>
      </c>
      <c r="H21" s="66">
        <f t="shared" si="1"/>
        <v>158</v>
      </c>
      <c r="I21" s="93"/>
      <c r="J21" s="71" t="s">
        <v>44</v>
      </c>
    </row>
    <row r="22" spans="2:10" x14ac:dyDescent="0.25">
      <c r="B22" s="17"/>
      <c r="C22" s="18" t="s">
        <v>17</v>
      </c>
      <c r="D22" s="18"/>
      <c r="E22" s="55">
        <f>SUM(E14:E21)</f>
        <v>18.634054448225569</v>
      </c>
      <c r="F22" s="58">
        <f>SUM(F14:F21)</f>
        <v>7666.05</v>
      </c>
      <c r="G22" s="55">
        <f>SUM(G14:G21)</f>
        <v>18.634054448225569</v>
      </c>
      <c r="H22" s="58">
        <f>SUM(H14:H21)</f>
        <v>7666.05</v>
      </c>
      <c r="I22" s="19"/>
      <c r="J22" s="20"/>
    </row>
    <row r="23" spans="2:10" x14ac:dyDescent="0.25">
      <c r="B23" s="21"/>
      <c r="C23" s="22"/>
      <c r="D23" s="22"/>
      <c r="E23" s="23"/>
      <c r="F23" s="59"/>
      <c r="G23" s="23"/>
      <c r="H23" s="59"/>
      <c r="I23" s="24"/>
      <c r="J23" s="25"/>
    </row>
    <row r="24" spans="2:10" ht="17.25" x14ac:dyDescent="0.25">
      <c r="B24" s="26" t="s">
        <v>18</v>
      </c>
      <c r="C24" s="18"/>
      <c r="D24" s="18"/>
      <c r="E24" s="27" t="s">
        <v>7</v>
      </c>
      <c r="F24" s="60" t="s">
        <v>8</v>
      </c>
      <c r="G24" s="27" t="s">
        <v>7</v>
      </c>
      <c r="H24" s="60" t="s">
        <v>8</v>
      </c>
      <c r="I24" s="28" t="s">
        <v>9</v>
      </c>
      <c r="J24" s="29" t="s">
        <v>10</v>
      </c>
    </row>
    <row r="25" spans="2:10" ht="15" customHeight="1" x14ac:dyDescent="0.25">
      <c r="B25" s="13">
        <v>300</v>
      </c>
      <c r="C25" s="79" t="s">
        <v>47</v>
      </c>
      <c r="D25" s="82"/>
      <c r="E25" s="68">
        <f>F25/E9</f>
        <v>1.5467428293631504</v>
      </c>
      <c r="F25" s="69">
        <f>26.33+610</f>
        <v>636.33000000000004</v>
      </c>
      <c r="G25" s="68">
        <f>H25/E9</f>
        <v>2.0758385999027711</v>
      </c>
      <c r="H25" s="69">
        <v>854</v>
      </c>
      <c r="I25" s="30" t="s">
        <v>19</v>
      </c>
      <c r="J25" s="96" t="s">
        <v>20</v>
      </c>
    </row>
    <row r="26" spans="2:10" ht="15" customHeight="1" x14ac:dyDescent="0.25">
      <c r="B26" s="13">
        <v>600</v>
      </c>
      <c r="C26" s="16" t="s">
        <v>21</v>
      </c>
      <c r="D26" s="12"/>
      <c r="E26" s="84"/>
      <c r="F26" s="85"/>
      <c r="G26" s="84"/>
      <c r="H26" s="85"/>
      <c r="I26" s="31"/>
      <c r="J26" s="97"/>
    </row>
    <row r="27" spans="2:10" ht="15" customHeight="1" x14ac:dyDescent="0.25">
      <c r="B27" s="13"/>
      <c r="C27" s="16">
        <v>610</v>
      </c>
      <c r="D27" s="12" t="s">
        <v>22</v>
      </c>
      <c r="E27" s="68">
        <v>0.74099999999999999</v>
      </c>
      <c r="F27" s="69">
        <f t="shared" ref="F27:F32" si="2">E27*$E$9</f>
        <v>304.84739999999999</v>
      </c>
      <c r="G27" s="68">
        <f>H27/E9</f>
        <v>0.74099999999999999</v>
      </c>
      <c r="H27" s="69">
        <f>F27</f>
        <v>304.84739999999999</v>
      </c>
      <c r="I27" s="91" t="s">
        <v>23</v>
      </c>
      <c r="J27" s="97"/>
    </row>
    <row r="28" spans="2:10" x14ac:dyDescent="0.25">
      <c r="B28" s="13"/>
      <c r="C28" s="16">
        <v>620</v>
      </c>
      <c r="D28" s="12" t="s">
        <v>24</v>
      </c>
      <c r="E28" s="68">
        <v>0.36299999999999999</v>
      </c>
      <c r="F28" s="69">
        <f t="shared" si="2"/>
        <v>149.3382</v>
      </c>
      <c r="G28" s="68">
        <v>0.36299999999999999</v>
      </c>
      <c r="H28" s="69">
        <f t="shared" ref="H28:H32" si="3">F28</f>
        <v>149.3382</v>
      </c>
      <c r="I28" s="92"/>
      <c r="J28" s="97"/>
    </row>
    <row r="29" spans="2:10" x14ac:dyDescent="0.25">
      <c r="B29" s="13"/>
      <c r="C29" s="16">
        <v>620</v>
      </c>
      <c r="D29" s="12" t="s">
        <v>37</v>
      </c>
      <c r="E29" s="68">
        <v>0.47499999999999998</v>
      </c>
      <c r="F29" s="69">
        <f t="shared" si="2"/>
        <v>195.41499999999999</v>
      </c>
      <c r="G29" s="68">
        <v>0.47499999999999998</v>
      </c>
      <c r="H29" s="69">
        <f t="shared" si="3"/>
        <v>195.41499999999999</v>
      </c>
      <c r="I29" s="92"/>
      <c r="J29" s="97"/>
    </row>
    <row r="30" spans="2:10" x14ac:dyDescent="0.25">
      <c r="B30" s="13"/>
      <c r="C30" s="16">
        <v>630</v>
      </c>
      <c r="D30" s="12" t="s">
        <v>25</v>
      </c>
      <c r="E30" s="70">
        <v>0.06</v>
      </c>
      <c r="F30" s="69">
        <f t="shared" si="2"/>
        <v>24.683999999999997</v>
      </c>
      <c r="G30" s="70">
        <v>0.06</v>
      </c>
      <c r="H30" s="69">
        <f t="shared" si="3"/>
        <v>24.683999999999997</v>
      </c>
      <c r="I30" s="93"/>
      <c r="J30" s="98"/>
    </row>
    <row r="31" spans="2:10" ht="30" x14ac:dyDescent="0.25">
      <c r="B31" s="13"/>
      <c r="C31" s="12">
        <v>640</v>
      </c>
      <c r="D31" s="101" t="s">
        <v>52</v>
      </c>
      <c r="E31" s="68">
        <f>F31/E9</f>
        <v>4.2051531356344193E-2</v>
      </c>
      <c r="F31" s="69">
        <v>17.3</v>
      </c>
      <c r="G31" s="68">
        <f>H31/E9</f>
        <v>4.2051531356344193E-2</v>
      </c>
      <c r="H31" s="69">
        <v>17.3</v>
      </c>
      <c r="I31" s="91" t="s">
        <v>19</v>
      </c>
      <c r="J31" s="77" t="s">
        <v>54</v>
      </c>
    </row>
    <row r="32" spans="2:10" ht="30" customHeight="1" x14ac:dyDescent="0.25">
      <c r="B32" s="13">
        <v>700</v>
      </c>
      <c r="C32" s="81" t="s">
        <v>26</v>
      </c>
      <c r="D32" s="83"/>
      <c r="E32" s="68">
        <v>3.5999999999999997E-2</v>
      </c>
      <c r="F32" s="69">
        <f t="shared" si="2"/>
        <v>14.810399999999998</v>
      </c>
      <c r="G32" s="68">
        <f>H32/E9</f>
        <v>3.5999999999999997E-2</v>
      </c>
      <c r="H32" s="69">
        <f t="shared" si="3"/>
        <v>14.810399999999998</v>
      </c>
      <c r="I32" s="93"/>
      <c r="J32" s="76" t="s">
        <v>55</v>
      </c>
    </row>
    <row r="33" spans="2:10" ht="15.75" thickBot="1" x14ac:dyDescent="0.3">
      <c r="B33" s="32"/>
      <c r="C33" s="33" t="s">
        <v>27</v>
      </c>
      <c r="D33" s="33"/>
      <c r="E33" s="34">
        <f>SUM(E25:E32)</f>
        <v>3.2637943607194946</v>
      </c>
      <c r="F33" s="35">
        <f>SUM(F25:F32)</f>
        <v>1342.7249999999999</v>
      </c>
      <c r="G33" s="34">
        <f>SUM(G25:G32)</f>
        <v>3.7928901312591154</v>
      </c>
      <c r="H33" s="35">
        <f>SUM(H25:H32)</f>
        <v>1560.395</v>
      </c>
      <c r="I33" s="36"/>
      <c r="J33" s="37"/>
    </row>
    <row r="34" spans="2:10" ht="17.25" customHeight="1" x14ac:dyDescent="0.25">
      <c r="B34" s="38"/>
      <c r="C34" s="4"/>
      <c r="D34" s="4"/>
      <c r="E34" s="39"/>
      <c r="F34" s="40"/>
      <c r="G34" s="39"/>
      <c r="H34" s="40"/>
      <c r="I34" s="41"/>
    </row>
    <row r="35" spans="2:10" x14ac:dyDescent="0.25">
      <c r="B35" s="89" t="s">
        <v>28</v>
      </c>
      <c r="C35" s="89"/>
      <c r="D35" s="89"/>
      <c r="E35" s="39">
        <f>E33+E22</f>
        <v>21.897848808945064</v>
      </c>
      <c r="F35" s="40">
        <f>F33+F22</f>
        <v>9008.7749999999996</v>
      </c>
      <c r="G35" s="39">
        <f>G33+G22</f>
        <v>22.426944579484683</v>
      </c>
      <c r="H35" s="40">
        <f>H33+H22</f>
        <v>9226.4449999999997</v>
      </c>
      <c r="I35" s="41"/>
    </row>
    <row r="36" spans="2:10" x14ac:dyDescent="0.25">
      <c r="B36" s="38" t="s">
        <v>29</v>
      </c>
      <c r="C36" s="42"/>
      <c r="D36" s="43">
        <v>0.2</v>
      </c>
      <c r="E36" s="44">
        <f>E35*D36</f>
        <v>4.3795697617890132</v>
      </c>
      <c r="F36" s="40">
        <f>F35*D36</f>
        <v>1801.7550000000001</v>
      </c>
      <c r="G36" s="44">
        <f>G35*D36</f>
        <v>4.4853889158969364</v>
      </c>
      <c r="H36" s="40">
        <f>H35*D36</f>
        <v>1845.289</v>
      </c>
    </row>
    <row r="37" spans="2:10" x14ac:dyDescent="0.25">
      <c r="B37" s="4" t="s">
        <v>30</v>
      </c>
      <c r="C37" s="4"/>
      <c r="D37" s="4"/>
      <c r="E37" s="45">
        <f>E36+E35</f>
        <v>26.277418570734078</v>
      </c>
      <c r="F37" s="40">
        <f>F36+F35</f>
        <v>10810.529999999999</v>
      </c>
      <c r="G37" s="45">
        <f>G36+G35</f>
        <v>26.91233349538162</v>
      </c>
      <c r="H37" s="40">
        <f>H36+H35</f>
        <v>11071.734</v>
      </c>
      <c r="I37" s="41"/>
    </row>
    <row r="38" spans="2:10" x14ac:dyDescent="0.25">
      <c r="B38" s="4" t="s">
        <v>31</v>
      </c>
      <c r="C38" s="4"/>
      <c r="D38" s="4"/>
      <c r="E38" s="45" t="s">
        <v>48</v>
      </c>
      <c r="F38" s="40">
        <f>F35*10</f>
        <v>90087.75</v>
      </c>
      <c r="G38" s="45" t="s">
        <v>49</v>
      </c>
      <c r="H38" s="40">
        <f>H35*12</f>
        <v>110717.34</v>
      </c>
      <c r="I38" s="46"/>
      <c r="J38" s="47"/>
    </row>
    <row r="39" spans="2:10" ht="15.75" thickBot="1" x14ac:dyDescent="0.3">
      <c r="B39" s="4" t="s">
        <v>32</v>
      </c>
      <c r="C39" s="4"/>
      <c r="D39" s="4"/>
      <c r="E39" s="48" t="s">
        <v>48</v>
      </c>
      <c r="F39" s="49">
        <f>F37*10</f>
        <v>108105.29999999999</v>
      </c>
      <c r="G39" s="48" t="s">
        <v>49</v>
      </c>
      <c r="H39" s="49">
        <f>H37*12</f>
        <v>132860.80800000002</v>
      </c>
      <c r="I39" s="50"/>
      <c r="J39" s="51"/>
    </row>
    <row r="40" spans="2:10" ht="15.75" x14ac:dyDescent="0.25">
      <c r="B40" s="90"/>
      <c r="C40" s="90"/>
      <c r="D40" s="90"/>
      <c r="E40" s="90"/>
      <c r="F40" s="90"/>
      <c r="G40" s="52"/>
      <c r="H40" s="53"/>
    </row>
    <row r="41" spans="2:10" ht="51" customHeight="1" x14ac:dyDescent="0.25">
      <c r="B41" s="102" t="s">
        <v>33</v>
      </c>
      <c r="C41" s="102"/>
      <c r="D41" s="102"/>
      <c r="E41" s="102"/>
      <c r="F41" s="102"/>
      <c r="G41" s="102"/>
      <c r="H41" s="102"/>
      <c r="I41" s="102"/>
      <c r="J41" s="102"/>
    </row>
    <row r="42" spans="2:10" ht="15.75" x14ac:dyDescent="0.25">
      <c r="B42" s="53"/>
      <c r="C42" s="53"/>
      <c r="D42" s="53"/>
      <c r="E42" s="53"/>
      <c r="F42" s="53"/>
      <c r="G42" s="53"/>
      <c r="H42" s="53"/>
    </row>
    <row r="43" spans="2:10" ht="15.75" x14ac:dyDescent="0.25">
      <c r="B43" s="53"/>
      <c r="C43" s="53"/>
      <c r="D43" s="53"/>
      <c r="E43" s="53"/>
      <c r="F43" s="53"/>
      <c r="G43" s="53"/>
      <c r="H43" s="53"/>
    </row>
    <row r="44" spans="2:10" x14ac:dyDescent="0.25">
      <c r="B44" s="4" t="s">
        <v>45</v>
      </c>
      <c r="C44" s="4"/>
      <c r="D44" s="4"/>
      <c r="E44" s="4" t="s">
        <v>53</v>
      </c>
    </row>
    <row r="46" spans="2:10" x14ac:dyDescent="0.25">
      <c r="B46" s="54" t="s">
        <v>34</v>
      </c>
      <c r="C46" s="54"/>
      <c r="D46" s="54"/>
      <c r="E46" s="54" t="s">
        <v>34</v>
      </c>
      <c r="F46" s="54"/>
      <c r="G46" s="54"/>
    </row>
    <row r="47" spans="2:10" ht="15.75" x14ac:dyDescent="0.25">
      <c r="B47" s="53"/>
      <c r="C47" s="53"/>
      <c r="D47" s="53"/>
      <c r="E47" s="53"/>
      <c r="F47" s="53"/>
      <c r="G47" s="53"/>
      <c r="H47" s="53"/>
    </row>
  </sheetData>
  <mergeCells count="19">
    <mergeCell ref="A4:J4"/>
    <mergeCell ref="E12:F12"/>
    <mergeCell ref="G12:H12"/>
    <mergeCell ref="B35:D35"/>
    <mergeCell ref="B40:F40"/>
    <mergeCell ref="I27:I30"/>
    <mergeCell ref="C14:D14"/>
    <mergeCell ref="I14:I21"/>
    <mergeCell ref="J25:J30"/>
    <mergeCell ref="I31:I32"/>
    <mergeCell ref="C17:D17"/>
    <mergeCell ref="C18:D18"/>
    <mergeCell ref="C20:D20"/>
    <mergeCell ref="C25:D25"/>
    <mergeCell ref="C32:D32"/>
    <mergeCell ref="E26:F26"/>
    <mergeCell ref="C21:D21"/>
    <mergeCell ref="G26:H26"/>
    <mergeCell ref="B41:J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39133-A6D8-4514-B838-AEBC511D3392}">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3B26DDE6-C489-420A-A8E7-52C3948CC33C}">
  <ds:schemaRefs>
    <ds:schemaRef ds:uri="http://schemas.microsoft.com/sharepoint/v3/contenttype/forms"/>
  </ds:schemaRefs>
</ds:datastoreItem>
</file>

<file path=customXml/itemProps3.xml><?xml version="1.0" encoding="utf-8"?>
<ds:datastoreItem xmlns:ds="http://schemas.openxmlformats.org/officeDocument/2006/customXml" ds:itemID="{E138F6B2-884A-4BB3-8870-0F51A6BDE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Vahar</dc:creator>
  <cp:lastModifiedBy>Kristin Tamm</cp:lastModifiedBy>
  <dcterms:created xsi:type="dcterms:W3CDTF">2021-04-30T06:58:07Z</dcterms:created>
  <dcterms:modified xsi:type="dcterms:W3CDTF">2023-05-26T08:40:48Z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